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.rusmedkom.ru\РМК\Не удалять\ВОСCТАНОВЛЕННО\тендер\КАРЕЛИЯ\Центр бух. учета и организации закупок\2025\2025_12_10_ЭА_СМП\"/>
    </mc:Choice>
  </mc:AlternateContent>
  <bookViews>
    <workbookView xWindow="0" yWindow="0" windowWidth="23040" windowHeight="8328"/>
  </bookViews>
  <sheets>
    <sheet name="расчеты 202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'расчеты 2025'!$A$3:$BC$3</definedName>
    <definedName name="DLORLOList">#REF!</definedName>
    <definedName name="hg">[1]Sheet1!$E$5:$E$10</definedName>
    <definedName name="kamList">#REF!</definedName>
    <definedName name="ORDERLIST">#REF!</definedName>
    <definedName name="productlist">#REF!</definedName>
    <definedName name="RegionList">#REF!</definedName>
    <definedName name="YesNoList">#REF!</definedName>
    <definedName name="бюджет">[2]Лист2!$C$171:$C$173</definedName>
    <definedName name="Зентива">[3]списки!#REF!</definedName>
    <definedName name="курс_CHF">[3]Коммерция!#REF!</definedName>
    <definedName name="курс_EUR">'расчеты 2025'!$G$1</definedName>
    <definedName name="курс_USD">'расчеты 2025'!#REF!</definedName>
    <definedName name="Прайс">[4]Лист2!$A$1:$A$96</definedName>
    <definedName name="препарат">[2]Лист2!$A$3:$A$84</definedName>
    <definedName name="Регион">[2]Лист2!$B$87:$B$168</definedName>
    <definedName name="Территория5">'[5]НЕ ТРОГАТЬРаскрывающиеся списки'!$F$2:$F$96</definedName>
    <definedName name="форма">[2]Лист2!$D$175:$D$178</definedName>
    <definedName name="щ">[1]Sheet1!$J$1:$J$89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1" l="1"/>
  <c r="AL4" i="1" s="1"/>
  <c r="AC4" i="1"/>
  <c r="AE2" i="1"/>
  <c r="AH2" i="1" s="1"/>
  <c r="AE1" i="1"/>
  <c r="AD4" i="1" l="1"/>
  <c r="AF4" i="1" s="1"/>
  <c r="AH4" i="1" s="1"/>
  <c r="AO4" i="1"/>
  <c r="AY4" i="1"/>
  <c r="AI4" i="1" l="1"/>
  <c r="AG4" i="1"/>
  <c r="AP4" i="1" s="1"/>
  <c r="AK4" i="1" l="1"/>
  <c r="AJ4" i="1"/>
</calcChain>
</file>

<file path=xl/sharedStrings.xml><?xml version="1.0" encoding="utf-8"?>
<sst xmlns="http://schemas.openxmlformats.org/spreadsheetml/2006/main" count="81" uniqueCount="78">
  <si>
    <t>Лузгина</t>
  </si>
  <si>
    <t>курс $</t>
  </si>
  <si>
    <t>курс €</t>
  </si>
  <si>
    <t>номер аукциона</t>
  </si>
  <si>
    <t>регион</t>
  </si>
  <si>
    <t>Город</t>
  </si>
  <si>
    <t>вид торгов (котировка/аукцион)</t>
  </si>
  <si>
    <t>Дата подачи/аукциона</t>
  </si>
  <si>
    <t>Название аукциона</t>
  </si>
  <si>
    <t>Канал продаж (ДЛО, РЛО, ГК)</t>
  </si>
  <si>
    <t>Срок поставки</t>
  </si>
  <si>
    <t>Особые условия при поставке</t>
  </si>
  <si>
    <t>Требуемый срок годности</t>
  </si>
  <si>
    <t>Заказчик</t>
  </si>
  <si>
    <t>Получатель</t>
  </si>
  <si>
    <t>Оплата</t>
  </si>
  <si>
    <t>ФЗ</t>
  </si>
  <si>
    <t>Лимит (с НДС)</t>
  </si>
  <si>
    <t>Товар (по документации Заказчика)</t>
  </si>
  <si>
    <t>Предлагаемое ТН</t>
  </si>
  <si>
    <t>Произв-ль</t>
  </si>
  <si>
    <t>Производственная площадка</t>
  </si>
  <si>
    <t>Ед.изм</t>
  </si>
  <si>
    <t>кол-во в ед. изм.</t>
  </si>
  <si>
    <t>Кол-во в уп.</t>
  </si>
  <si>
    <t>ProductID</t>
  </si>
  <si>
    <t>Подтв. скидка</t>
  </si>
  <si>
    <t>DDP без НДС в валюте</t>
  </si>
  <si>
    <t>Вх Цена без НДС в валюте</t>
  </si>
  <si>
    <t>примечание к входным условиям</t>
  </si>
  <si>
    <t>валюта</t>
  </si>
  <si>
    <t>курс</t>
  </si>
  <si>
    <t>Вх Цена без НДС</t>
  </si>
  <si>
    <t>Маржа</t>
  </si>
  <si>
    <t>Цена без НДС</t>
  </si>
  <si>
    <t>Сумма без НДС</t>
  </si>
  <si>
    <t>Цена за уп c НДС</t>
  </si>
  <si>
    <t>Сумма с НДС</t>
  </si>
  <si>
    <t>Общая сумма с НДС</t>
  </si>
  <si>
    <t>цена за ед. изм.</t>
  </si>
  <si>
    <t>НМЦК за уп</t>
  </si>
  <si>
    <t>НМЦК сумма по позиции (вручную, если НЕ монолот)</t>
  </si>
  <si>
    <t>Отклонение суммы НМЦК от расчетной суммы, %</t>
  </si>
  <si>
    <t>Себест. без НДС</t>
  </si>
  <si>
    <t>Суммарный эффект</t>
  </si>
  <si>
    <t>МНН</t>
  </si>
  <si>
    <t>Примечание из прайс-листа</t>
  </si>
  <si>
    <t>Описание Дефектуры</t>
  </si>
  <si>
    <t>Ответственный менеджер</t>
  </si>
  <si>
    <t>ЖНВЛС</t>
  </si>
  <si>
    <t>цена Госреестра</t>
  </si>
  <si>
    <r>
      <t>ЦенаП / Вход по документам без НДС</t>
    </r>
    <r>
      <rPr>
        <b/>
        <sz val="10"/>
        <rFont val="Times New Roman"/>
        <family val="1"/>
        <charset val="204"/>
      </rPr>
      <t>, руб.</t>
    </r>
  </si>
  <si>
    <t>допуст.наценка в регионе</t>
  </si>
  <si>
    <t>макс.цена (вх.по док. + нац. + НДС)</t>
  </si>
  <si>
    <t>ОКДП</t>
  </si>
  <si>
    <t>масса груза, кг</t>
  </si>
  <si>
    <t>объем, куб.м.</t>
  </si>
  <si>
    <t>Сумма</t>
  </si>
  <si>
    <t>№0306200010225000912</t>
  </si>
  <si>
    <t>Карелия</t>
  </si>
  <si>
    <t>Петрозаводск</t>
  </si>
  <si>
    <t>аукцион</t>
  </si>
  <si>
    <t>Поставка лекарственного препарата Рисанкизумаб</t>
  </si>
  <si>
    <t>ГК</t>
  </si>
  <si>
    <t>в течение 10 рабочих дней с момента заключения контракта</t>
  </si>
  <si>
    <t>СМП</t>
  </si>
  <si>
    <t>12 мес.</t>
  </si>
  <si>
    <t>ЦЕНТР БУХГАЛТЕРСКОГО УЧЁТА И ОРГАНИЗАЦИИ ЗАКУПОК ПРИ МИНИСТЕРСТВЕ ЗДРАВООХРАНЕНИЯ РЕСПУБЛИКИ КАРЕЛИЯ</t>
  </si>
  <si>
    <t>Оплата по Контракту осуществляется по факту поставки всего Товара/по факту поставки Товара по каждому этапу поставки Товара &lt;*&gt;, предусмотренного Спецификацией (приложение N 1 к Контракту) в срок не позднее 7 (семи) рабочих дней  с даты подписания Заказчиком</t>
  </si>
  <si>
    <t>Рисанкизумаб раствор для подкожного введения 75 мг/0.83 мл</t>
  </si>
  <si>
    <t>мл</t>
  </si>
  <si>
    <t>Скайризи®, р-р для п/к введ. 75мг/0,83 мл 0,83мл шпр. №2 /в компл. 2 салф. пропит. изопропил. спиртом/ пач. карт.</t>
  </si>
  <si>
    <t>Abbvie</t>
  </si>
  <si>
    <t/>
  </si>
  <si>
    <t>Рисанкизумаб</t>
  </si>
  <si>
    <t>С.г. до 30.06.2026г.</t>
  </si>
  <si>
    <t>Курнышева Татьяна Валерьевна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</si>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</sst>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0000"/>
    <numFmt numFmtId="166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0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10" fontId="2" fillId="0" borderId="2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center" vertical="center"/>
    </xf>
    <xf numFmtId="164" fontId="3" fillId="3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/>
    <xf numFmtId="0" fontId="6" fillId="0" borderId="1" xfId="0" applyNumberFormat="1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2" fontId="7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vertical="top"/>
    </xf>
    <xf numFmtId="10" fontId="2" fillId="0" borderId="1" xfId="0" applyNumberFormat="1" applyFont="1" applyBorder="1"/>
    <xf numFmtId="4" fontId="2" fillId="0" borderId="1" xfId="0" applyNumberFormat="1" applyFont="1" applyBorder="1"/>
    <xf numFmtId="4" fontId="3" fillId="0" borderId="3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009364\Documents\03.11_&#1047;&#1040;&#1055;&#1056;&#1054;&#1057;%20&#1085;&#1072;%20&#1091;&#1095;&#1072;&#1089;&#1090;&#1080;&#1077;%20&#1080;%20&#1086;&#1090;&#1075;&#1088;&#1091;&#1079;&#1082;&#1091;%20&#1048;&#1053;&#1057;&#1059;&#1051;&#1048;&#1053;&#1067;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tehina\Local%20Settings\Temporary%20Internet%20Files\Content.Outlook\YOIFY11M\&#1060;&#1086;&#1088;&#1084;&#1072;%20&#1079;&#1072;&#1087;&#1088;&#1086;&#1089;&#1072;%20&#1085;&#1072;%20A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_12_10%20&#1050;&#1072;&#1088;&#1077;&#1083;&#1080;&#1103;_&#1062;&#1041;&#1059;&#1047;_&#1069;&#1040;_9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tehina\AppData\Local\Microsoft\Windows\Temporary%20Internet%20Files\Content.Outlook\MPR4OCZL\&#1060;&#1086;&#1088;&#1084;&#1072;%20&#847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009364\AppData\Local\Microsoft\Windows\Temporary%20Internet%20Files\Content.Outlook\XI9CQZQB\&#1050;&#1086;&#1089;&#1086;&#1083;&#1080;&#1076;&#1080;&#1088;&#1086;&#1074;&#1072;&#1085;&#1085;&#1099;&#1081;_v24_2013112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J1" t="str">
            <v>Агинский бурятский АО</v>
          </cell>
        </row>
        <row r="2">
          <cell r="J2" t="str">
            <v>Адыгея Республика</v>
          </cell>
        </row>
        <row r="3">
          <cell r="J3" t="str">
            <v>Алтай Республика</v>
          </cell>
        </row>
        <row r="4">
          <cell r="J4" t="str">
            <v>Алтайский край</v>
          </cell>
        </row>
        <row r="5">
          <cell r="E5" t="str">
            <v xml:space="preserve">АПИДРА СолоСтар, шприц-ручки 100ЕД/мл по 3 мл № 5 </v>
          </cell>
          <cell r="J5" t="str">
            <v>Амурская область</v>
          </cell>
        </row>
        <row r="6">
          <cell r="E6" t="str">
            <v xml:space="preserve">ИНСУМАН БАЗАЛ ГТ СолоСтар, шприц-ручки 100ЕД/мл по 3 мл № 5 </v>
          </cell>
          <cell r="J6" t="str">
            <v>Архангельская область</v>
          </cell>
        </row>
        <row r="7">
          <cell r="E7" t="str">
            <v>ИНСУМАН БАЗАЛ ГТ, сусп. для инъекций 100МЕ/мл во фл.по 5 мл №5</v>
          </cell>
          <cell r="J7" t="str">
            <v>Астраханская область</v>
          </cell>
        </row>
        <row r="8">
          <cell r="E8" t="str">
            <v xml:space="preserve">ИНСУМАН РАПИД ГТ СолоСтар, шприц-ручки 100ЕД/мл по 3 мл № 5 </v>
          </cell>
          <cell r="J8" t="str">
            <v>Башкортостан Республика</v>
          </cell>
        </row>
        <row r="9">
          <cell r="E9" t="str">
            <v>ИНСУМАН РАПИД ГТ, р-р для инъекций 100МЕ/мл во фл.по 5 мл №5</v>
          </cell>
          <cell r="J9" t="str">
            <v>Белгородская область</v>
          </cell>
        </row>
        <row r="10">
          <cell r="E10" t="str">
            <v xml:space="preserve">ЛАНТУС  СолоСтар, шприц-ручки 100ЕД/мл по 3 мл № 5 </v>
          </cell>
          <cell r="J10" t="str">
            <v>Брянская область</v>
          </cell>
        </row>
        <row r="11">
          <cell r="J11" t="str">
            <v>Бурятия Республика</v>
          </cell>
        </row>
        <row r="12">
          <cell r="J12" t="str">
            <v>Владимирская область</v>
          </cell>
        </row>
        <row r="13">
          <cell r="J13" t="str">
            <v>Волгоградская область</v>
          </cell>
        </row>
        <row r="14">
          <cell r="J14" t="str">
            <v>Вологодская область</v>
          </cell>
        </row>
        <row r="15">
          <cell r="J15" t="str">
            <v>Воронежская область</v>
          </cell>
        </row>
        <row r="16">
          <cell r="J16" t="str">
            <v>Дагестан Республика</v>
          </cell>
        </row>
        <row r="17">
          <cell r="J17" t="str">
            <v>Еврейская АО</v>
          </cell>
        </row>
        <row r="18">
          <cell r="J18" t="str">
            <v>Ивановская область</v>
          </cell>
        </row>
        <row r="19">
          <cell r="J19" t="str">
            <v>Ингушетия Республика</v>
          </cell>
        </row>
        <row r="20">
          <cell r="J20" t="str">
            <v>Иркутская область</v>
          </cell>
        </row>
        <row r="21">
          <cell r="J21" t="str">
            <v>Кабардино-Балкарская Респ</v>
          </cell>
        </row>
        <row r="22">
          <cell r="J22" t="str">
            <v>Калининградская область</v>
          </cell>
        </row>
        <row r="23">
          <cell r="J23" t="str">
            <v>Калмыкия Республика</v>
          </cell>
        </row>
        <row r="24">
          <cell r="J24" t="str">
            <v>Калужская область</v>
          </cell>
        </row>
        <row r="25">
          <cell r="J25" t="str">
            <v>Камчатская область</v>
          </cell>
        </row>
        <row r="26">
          <cell r="J26" t="str">
            <v>Карачаево-Черкесская Респ</v>
          </cell>
        </row>
        <row r="27">
          <cell r="J27" t="str">
            <v>Карелия Республика</v>
          </cell>
        </row>
        <row r="28">
          <cell r="J28" t="str">
            <v>Кемеровская область</v>
          </cell>
        </row>
        <row r="29">
          <cell r="J29" t="str">
            <v>Кировская область</v>
          </cell>
        </row>
        <row r="30">
          <cell r="J30" t="str">
            <v>Коми Республика</v>
          </cell>
        </row>
        <row r="31">
          <cell r="J31" t="str">
            <v>Коми-Пермяцкий АО</v>
          </cell>
        </row>
        <row r="32">
          <cell r="J32" t="str">
            <v>Корякский АО</v>
          </cell>
        </row>
        <row r="33">
          <cell r="J33" t="str">
            <v>Костромская область</v>
          </cell>
        </row>
        <row r="34">
          <cell r="J34" t="str">
            <v>Краснодарский край</v>
          </cell>
        </row>
        <row r="35">
          <cell r="J35" t="str">
            <v>Красноярский край</v>
          </cell>
        </row>
        <row r="36">
          <cell r="J36" t="str">
            <v>Курганская область</v>
          </cell>
        </row>
        <row r="37">
          <cell r="J37" t="str">
            <v>Курская область</v>
          </cell>
        </row>
        <row r="38">
          <cell r="J38" t="str">
            <v>Ленинградская область</v>
          </cell>
        </row>
        <row r="39">
          <cell r="J39" t="str">
            <v>Липецкая область</v>
          </cell>
        </row>
        <row r="40">
          <cell r="J40" t="str">
            <v>Магаданская область</v>
          </cell>
        </row>
        <row r="41">
          <cell r="J41" t="str">
            <v>Марий Эл Республика</v>
          </cell>
        </row>
        <row r="42">
          <cell r="J42" t="str">
            <v>Мордовия Республика</v>
          </cell>
        </row>
        <row r="43">
          <cell r="J43" t="str">
            <v>Москва</v>
          </cell>
        </row>
        <row r="44">
          <cell r="J44" t="str">
            <v>Московская область</v>
          </cell>
        </row>
        <row r="45">
          <cell r="J45" t="str">
            <v>Мурманская область</v>
          </cell>
        </row>
        <row r="46">
          <cell r="J46" t="str">
            <v>Ненецкий АО</v>
          </cell>
        </row>
        <row r="47">
          <cell r="J47" t="str">
            <v>Нижегородская область</v>
          </cell>
        </row>
        <row r="48">
          <cell r="J48" t="str">
            <v>Новгородская область</v>
          </cell>
        </row>
        <row r="49">
          <cell r="J49" t="str">
            <v>Новосибирская область</v>
          </cell>
        </row>
        <row r="50">
          <cell r="J50" t="str">
            <v>Омская область</v>
          </cell>
        </row>
        <row r="51">
          <cell r="J51" t="str">
            <v>Оренбургская область</v>
          </cell>
        </row>
        <row r="52">
          <cell r="J52" t="str">
            <v>Орловская область</v>
          </cell>
        </row>
        <row r="53">
          <cell r="J53" t="str">
            <v>Пензенская область</v>
          </cell>
        </row>
        <row r="54">
          <cell r="J54" t="str">
            <v>Пермская область</v>
          </cell>
        </row>
        <row r="55">
          <cell r="J55" t="str">
            <v>Приморский край</v>
          </cell>
        </row>
        <row r="56">
          <cell r="J56" t="str">
            <v>Псковская область</v>
          </cell>
        </row>
        <row r="57">
          <cell r="J57" t="str">
            <v>Ростовская область</v>
          </cell>
        </row>
        <row r="58">
          <cell r="J58" t="str">
            <v>Рязанская область</v>
          </cell>
        </row>
        <row r="59">
          <cell r="J59" t="str">
            <v>Самарская область</v>
          </cell>
        </row>
        <row r="60">
          <cell r="J60" t="str">
            <v>Санкт Петербург</v>
          </cell>
        </row>
        <row r="61">
          <cell r="J61" t="str">
            <v>Саратовская область</v>
          </cell>
        </row>
        <row r="62">
          <cell r="J62" t="str">
            <v>Саха Республика (Якутия)</v>
          </cell>
        </row>
        <row r="63">
          <cell r="J63" t="str">
            <v>Сахалинская область</v>
          </cell>
        </row>
        <row r="64">
          <cell r="J64" t="str">
            <v>Свердловская область</v>
          </cell>
        </row>
        <row r="65">
          <cell r="J65" t="str">
            <v>Северная Осетия - Алания</v>
          </cell>
        </row>
        <row r="66">
          <cell r="J66" t="str">
            <v>Смоленская область</v>
          </cell>
        </row>
        <row r="67">
          <cell r="J67" t="str">
            <v>Ставропольский край</v>
          </cell>
        </row>
        <row r="68">
          <cell r="J68" t="str">
            <v>Таймырский АО</v>
          </cell>
        </row>
        <row r="69">
          <cell r="J69" t="str">
            <v>Тамбовская область</v>
          </cell>
        </row>
        <row r="70">
          <cell r="J70" t="str">
            <v>Татарстан Республика</v>
          </cell>
        </row>
        <row r="71">
          <cell r="J71" t="str">
            <v>Тверская область</v>
          </cell>
        </row>
        <row r="72">
          <cell r="J72" t="str">
            <v>Томская область</v>
          </cell>
        </row>
        <row r="73">
          <cell r="J73" t="str">
            <v>Тульская область</v>
          </cell>
        </row>
        <row r="74">
          <cell r="J74" t="str">
            <v>Тыва Республика</v>
          </cell>
        </row>
        <row r="75">
          <cell r="J75" t="str">
            <v>Тюменская область</v>
          </cell>
        </row>
        <row r="76">
          <cell r="J76" t="str">
            <v>Удмуртия Республика</v>
          </cell>
        </row>
        <row r="77">
          <cell r="J77" t="str">
            <v>Ульяновская область</v>
          </cell>
        </row>
        <row r="78">
          <cell r="J78" t="str">
            <v>Усть-Ордынский Бурятский АО</v>
          </cell>
        </row>
        <row r="79">
          <cell r="J79" t="str">
            <v>Хабаровский край</v>
          </cell>
        </row>
        <row r="80">
          <cell r="J80" t="str">
            <v>Хакасия Республика</v>
          </cell>
        </row>
        <row r="81">
          <cell r="J81" t="str">
            <v>Ханты-Мансийский АО</v>
          </cell>
        </row>
        <row r="82">
          <cell r="J82" t="str">
            <v>Челябинская область</v>
          </cell>
        </row>
        <row r="83">
          <cell r="J83" t="str">
            <v>Чеченская Республика</v>
          </cell>
        </row>
        <row r="84">
          <cell r="J84" t="str">
            <v>Читинская область</v>
          </cell>
        </row>
        <row r="85">
          <cell r="J85" t="str">
            <v>Чувашская Республика</v>
          </cell>
        </row>
        <row r="86">
          <cell r="J86" t="str">
            <v>Чукотский АО</v>
          </cell>
        </row>
        <row r="87">
          <cell r="J87" t="str">
            <v>Эвенкийский АО</v>
          </cell>
        </row>
        <row r="88">
          <cell r="J88" t="str">
            <v>Ямало-Ненецкий АО</v>
          </cell>
        </row>
        <row r="89">
          <cell r="J89" t="str">
            <v>Ярославская область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оммерция"/>
      <sheetName val="ДЛО"/>
    </sheetNames>
    <sheetDataSet>
      <sheetData sheetId="0"/>
      <sheetData sheetId="1">
        <row r="3">
          <cell r="A3" t="str">
            <v>АКОЛАТ, таблетки, 20 мг, 28</v>
          </cell>
        </row>
        <row r="4">
          <cell r="A4" t="str">
            <v>АРИМИДЕКС, табл.п/о 1мг (блист)#28</v>
          </cell>
        </row>
        <row r="5">
          <cell r="A5" t="str">
            <v>АТАКАНД  ПЛЮС тбл. 16мг+12,5мг бл. №28</v>
          </cell>
        </row>
        <row r="6">
          <cell r="A6" t="str">
            <v>АТАКАНД, таблетки 16мг #28 (блист)</v>
          </cell>
        </row>
        <row r="7">
          <cell r="A7" t="str">
            <v>АТАКАНД таблетки 32 мг блистеры №28</v>
          </cell>
        </row>
        <row r="8">
          <cell r="A8" t="str">
            <v>АТАКАНД, таблетки 8мг  #28 (блист)</v>
          </cell>
        </row>
        <row r="9">
          <cell r="A9" t="str">
            <v>БЕТАЛОК ЗОК, тб.п/о,замед.высв.100мг#30</v>
          </cell>
        </row>
        <row r="10">
          <cell r="A10" t="str">
            <v>БЕТАЛОК ЗОК, тб.п/о, замед.высв.25мг#14</v>
          </cell>
        </row>
        <row r="11">
          <cell r="A11" t="str">
            <v>БЕТАЛОК ЗОК, тб.п/о, замед.высв.50мг#30</v>
          </cell>
        </row>
        <row r="12">
          <cell r="A12" t="str">
            <v>БЕТАЛОК р-р для в/в 1мг/мл амп. 5мл №5</v>
          </cell>
        </row>
        <row r="13">
          <cell r="A13" t="str">
            <v>БЕТАЛОК, табл. 100мг  #100 (флакон)</v>
          </cell>
        </row>
        <row r="14">
          <cell r="A14" t="str">
            <v>Брилинта таб. 90мг №56, блист.</v>
          </cell>
        </row>
        <row r="15">
          <cell r="A15" t="str">
            <v>Брилинта таб. 90мг №14, блист.</v>
          </cell>
        </row>
        <row r="16">
          <cell r="A16" t="str">
            <v>Брилинта таб. 90мг №168, блист.</v>
          </cell>
        </row>
        <row r="17">
          <cell r="A17" t="str">
            <v>Вимово таб.500 мг/20мг №60, фл.</v>
          </cell>
        </row>
        <row r="18">
          <cell r="A18" t="str">
            <v>Вимово таб.500 мг/20мг №6, фл.</v>
          </cell>
        </row>
        <row r="19">
          <cell r="A19" t="str">
            <v>ДИПРИВАН,эмул.для в/в 10мг/мл(амп)20мл#5</v>
          </cell>
        </row>
        <row r="20">
          <cell r="A20" t="str">
            <v>ДИПРИВАН,эмул.для в/в 10мг/мл(шпр)50мл#1</v>
          </cell>
        </row>
        <row r="21">
          <cell r="A21" t="str">
            <v>ЗОЛАДЕКС,капс.для п/к вв.пролонг10.8мг#1</v>
          </cell>
        </row>
        <row r="22">
          <cell r="A22" t="str">
            <v>ЗОЛАДЕКС,капс.для п/к вв.пролонг3.6мг#1</v>
          </cell>
        </row>
        <row r="23">
          <cell r="A23" t="str">
            <v>ЗОМИГ, табл.п/о 2,5 мг #2 (блист)</v>
          </cell>
        </row>
        <row r="24">
          <cell r="A24" t="str">
            <v>ЗОМИГ, табл.п/о 2,5 мг #3 (блист)</v>
          </cell>
        </row>
        <row r="25">
          <cell r="A25" t="str">
            <v>ИРЕССА, табл. п/о  250мг  #30 (блист)</v>
          </cell>
        </row>
        <row r="26">
          <cell r="A26" t="str">
            <v>КАСОДЕКС, табл. п/о 150мг #28 (блист)</v>
          </cell>
        </row>
        <row r="27">
          <cell r="A27" t="str">
            <v>КАСОДЕКС, табл. п/о 50мг #28 (блист)</v>
          </cell>
        </row>
        <row r="28">
          <cell r="A28" t="str">
            <v>КРЕСТОР, табл.п/о 5 мг #28 (блист)</v>
          </cell>
        </row>
        <row r="29">
          <cell r="A29" t="str">
            <v>КРЕСТОР, табл.п/о 10 мг #28 (блист)</v>
          </cell>
        </row>
        <row r="30">
          <cell r="A30" t="str">
            <v>КРЕСТОР, табл.п/о 10 мг #7 (блист)</v>
          </cell>
        </row>
        <row r="31">
          <cell r="A31" t="str">
            <v>КРЕСТОР, табл.п/о  20мг #28 (блист)</v>
          </cell>
        </row>
        <row r="32">
          <cell r="A32" t="str">
            <v>КРЕСТОР, табл.п/о  40мг #28 (блист)</v>
          </cell>
        </row>
        <row r="33">
          <cell r="A33" t="str">
            <v>ЛОГИМАКС,таб.пролонг. п/о 5мг+47,5мг#30</v>
          </cell>
        </row>
        <row r="34">
          <cell r="A34" t="str">
            <v>ЛОСЕК, лиоф.для приг.инф.р-ра 40мг(фл)#5</v>
          </cell>
        </row>
        <row r="35">
          <cell r="A35" t="str">
            <v>ЛОСЕК МАПС, табл.п/о 10мг (фл.пласт)#14</v>
          </cell>
        </row>
        <row r="36">
          <cell r="A36" t="str">
            <v>ЛОСЕК МАПС, табл.п/о 20мг (фл.пласт)#14</v>
          </cell>
        </row>
        <row r="37">
          <cell r="A37" t="str">
            <v>МАРКАИН АДР, р-р д/ин 5мг/5мкг/мл 20мл#5</v>
          </cell>
        </row>
        <row r="38">
          <cell r="A38" t="str">
            <v>МАРКАИН СПИНАЛ ХЭВИ, р-р д/ин 0,5% 4мл#5</v>
          </cell>
        </row>
        <row r="39">
          <cell r="A39" t="str">
            <v>МАРКАИН СПИНАЛ, р-р д/ин 0,5% 4мл #5</v>
          </cell>
        </row>
        <row r="40">
          <cell r="A40" t="str">
            <v>МАРКАИН, р-р д/ин. 5мг/мл 20мл#5(флак)</v>
          </cell>
        </row>
        <row r="41">
          <cell r="A41" t="str">
            <v>МЕРОНЕМ,лиоф.для пр.в/в р-ра 0,5г(фл)#10</v>
          </cell>
        </row>
        <row r="42">
          <cell r="A42" t="str">
            <v>МЕРОНЕМ,лиоф.для пр.в/в р-ра 1г (фл)#10</v>
          </cell>
        </row>
        <row r="43">
          <cell r="A43" t="str">
            <v>НАРОПИН, р-р д/ин 10мг/мл (амп) 10мл #5</v>
          </cell>
        </row>
        <row r="44">
          <cell r="A44" t="str">
            <v>НАРОПИН, р-р д/ин., 2мг/мл 100мл #5</v>
          </cell>
        </row>
        <row r="45">
          <cell r="A45" t="str">
            <v>НАРОПИН,р-р д/ин. 2мг/мл (амп) 20мл#5</v>
          </cell>
        </row>
        <row r="46">
          <cell r="A46" t="str">
            <v>НАРОПИН, р-р д/ин. 5мг/мл (амп) 10мл#5</v>
          </cell>
        </row>
        <row r="47">
          <cell r="A47" t="str">
            <v>НАРОПИН, р-р д/ин. 7,5мг/мл(амп) 10мл#5</v>
          </cell>
        </row>
        <row r="48">
          <cell r="A48" t="str">
            <v>НЕКСИУМ,лиоф.д/приг.в/в р-ра 40мг 5мл#10</v>
          </cell>
        </row>
        <row r="49">
          <cell r="A49" t="str">
            <v>Нексиум пакеты 10 мг №28</v>
          </cell>
        </row>
        <row r="50">
          <cell r="A50" t="str">
            <v>НЕКСИУМ,табл.п/о 20мг (блист)#14</v>
          </cell>
        </row>
        <row r="51">
          <cell r="A51" t="str">
            <v>НЕКСИУМ, табл. п/о 20мг (блист) #7</v>
          </cell>
        </row>
        <row r="52">
          <cell r="A52" t="str">
            <v>НЕКСИУМ, табл.п/о 40мг (блист)#14</v>
          </cell>
        </row>
        <row r="53">
          <cell r="A53" t="str">
            <v>ОКСИС ТУРБУХАЛЕР, пор.д/инг 4,5мкг 60дз</v>
          </cell>
        </row>
        <row r="54">
          <cell r="A54" t="str">
            <v>ОКСИС ТУРБУХАЛЕР,пор.д/инг 9мкг 60 доз</v>
          </cell>
        </row>
        <row r="55">
          <cell r="A55" t="str">
            <v>ПЛЕНДИЛ,тб.пролог, п/о 5мг (фл.пласт)#30</v>
          </cell>
        </row>
        <row r="56">
          <cell r="A56" t="str">
            <v>ПЛЕНДИЛ, тб.пролог,п/о 10мг(фл.пласт)#30</v>
          </cell>
        </row>
        <row r="57">
          <cell r="A57" t="str">
            <v>ПЛЕНДИЛ,тб.пролог,п/о2,5мг (фл.пласт)#30</v>
          </cell>
        </row>
        <row r="58">
          <cell r="A58" t="str">
            <v>ПУЛЬМИКОРТ ТУРБ,пор. д/инг 100мкг 200 дз</v>
          </cell>
        </row>
        <row r="59">
          <cell r="A59" t="str">
            <v>ПУЛЬМИКОРТ ТУРБ,пор. д/инг 200мкг 100дз</v>
          </cell>
        </row>
        <row r="60">
          <cell r="A60" t="str">
            <v>ПУЛЬМИКОРТ, сусп.д/инг 0,25мг/мл 2мл #20</v>
          </cell>
        </row>
        <row r="61">
          <cell r="A61" t="str">
            <v>ПУЛЬМИКОРТ, сусп.д/инг 0,5мг/мл 2мл #20</v>
          </cell>
        </row>
        <row r="62">
          <cell r="A62" t="str">
            <v>СЕРОКВЕЛЬ ПРОЛОНГ,  табл. п/о 150мг #60</v>
          </cell>
        </row>
        <row r="63">
          <cell r="A63" t="str">
            <v>СЕРОКВЕЛЬ ПРОЛОНГ,  табл. п/о 200мг #60</v>
          </cell>
        </row>
        <row r="64">
          <cell r="A64" t="str">
            <v>СЕРОКВЕЛЬ ПРОЛОНГ,  табл. п/о 300мг #60</v>
          </cell>
        </row>
        <row r="65">
          <cell r="A65" t="str">
            <v>СЕРОКВЕЛЬ ПРОЛОНГ,  табл. п/о 400мг #60</v>
          </cell>
        </row>
        <row r="66">
          <cell r="A66" t="str">
            <v>СЕРОКВЕЛЬ ПРОЛОНГ,  табл. п/о 50мг #60</v>
          </cell>
        </row>
        <row r="67">
          <cell r="A67" t="str">
            <v>СЕРОКВЕЛЬ, табл. п/о 100мг #60 (блист)</v>
          </cell>
        </row>
        <row r="68">
          <cell r="A68" t="str">
            <v>СЕРОКВЕЛЬ, табл. п/о 200мг #60 (блист)</v>
          </cell>
        </row>
        <row r="69">
          <cell r="A69" t="str">
            <v>СЕРОКВЕЛЬ, табл.п/о 25мг #60 (блист)</v>
          </cell>
        </row>
        <row r="70">
          <cell r="A70" t="str">
            <v>СЕРОКВЕЛЬ,тбл.п/о 100мг#60(ЗИО Здоровье)</v>
          </cell>
        </row>
        <row r="71">
          <cell r="A71" t="str">
            <v>СЕРОКВЕЛЬ,тбл.п/о 200мг#60(ЗИО Здоровье)</v>
          </cell>
        </row>
        <row r="72">
          <cell r="A72" t="str">
            <v>СЕРОКВЕЛЬ,тбл.п/о 25мг#60(ЗИО Здоровье)</v>
          </cell>
        </row>
        <row r="73">
          <cell r="A73" t="str">
            <v>СИМБИКОРТ ТУРБ,пор.д/инг320+9мкг/д 60доз</v>
          </cell>
        </row>
        <row r="74">
          <cell r="A74" t="str">
            <v>СИМБИКОРТ ТУРБ,пор.д/инг4,5+160мкг 120дз</v>
          </cell>
        </row>
        <row r="75">
          <cell r="A75" t="str">
            <v>СИМБИКОРТ ТУРБ,пор.д/инг 4,5+160мкг 60дз</v>
          </cell>
        </row>
        <row r="76">
          <cell r="A76" t="str">
            <v>СИМБИКОРТ ТУРБ,пор.д/инг 4,5+80мкг 60дз</v>
          </cell>
        </row>
        <row r="77">
          <cell r="A77" t="str">
            <v>СИМБИКОРТ ТУРБ,пор д/инг 4,5+80мкг 120дз</v>
          </cell>
        </row>
        <row r="78">
          <cell r="A78" t="str">
            <v>ТЕНОРЕТИК, таб.100мг/25 мг #28</v>
          </cell>
        </row>
        <row r="79">
          <cell r="A79" t="str">
            <v>ТОМУДЕКС, лиоф.для приг.инф р-ра 2мг#1</v>
          </cell>
        </row>
        <row r="80">
          <cell r="A80" t="str">
            <v>ФАЗЛОДЕКС, р-р в/м 250мг/5 мл(с иглой)</v>
          </cell>
        </row>
        <row r="81">
          <cell r="A81" t="str">
            <v>ФАЗЛОДЕКС, р-р в/м 250мг/5 мл(с иглой) №2</v>
          </cell>
        </row>
        <row r="82">
          <cell r="A82" t="str">
            <v>ЭМЛА, крем наруж.(тубы алюм) 5г #5</v>
          </cell>
        </row>
        <row r="83">
          <cell r="A83" t="str">
            <v>ЭМЛА, терапевтическая сист.25/25мг 1г №2</v>
          </cell>
        </row>
        <row r="84">
          <cell r="A84" t="str">
            <v>ЭМЛА, крем наруж.(тубы алюм) 30г #1</v>
          </cell>
        </row>
        <row r="87">
          <cell r="B87" t="str">
            <v>АДЫГЕЯ РЕСПУБЛИКА</v>
          </cell>
        </row>
        <row r="88">
          <cell r="B88" t="str">
            <v>АЛТАЙ РЕСПУБЛИКА</v>
          </cell>
        </row>
        <row r="89">
          <cell r="B89" t="str">
            <v>АЛТАЙСКИЙ КРАЙ</v>
          </cell>
        </row>
        <row r="90">
          <cell r="B90" t="str">
            <v>АМУРСКАЯ ОБЛАСТЬ</v>
          </cell>
        </row>
        <row r="91">
          <cell r="B91" t="str">
            <v>АРХАНГЕЛЬСКАЯ ОБЛАСТЬ</v>
          </cell>
        </row>
        <row r="92">
          <cell r="B92" t="str">
            <v>АСТРАХАНСКАЯ ОБЛАСТЬ</v>
          </cell>
        </row>
        <row r="93">
          <cell r="B93" t="str">
            <v>БАШКОРТОСТАН РЕСПУБЛИКА</v>
          </cell>
        </row>
        <row r="94">
          <cell r="B94" t="str">
            <v>БЕЛГОРОДСКАЯ ОБЛАСТЬ</v>
          </cell>
        </row>
        <row r="95">
          <cell r="B95" t="str">
            <v>БРЯНСКАЯ ОБЛАСТЬ</v>
          </cell>
        </row>
        <row r="96">
          <cell r="B96" t="str">
            <v>БУРЯТИЯ РЕСПУБЛИКА</v>
          </cell>
        </row>
        <row r="97">
          <cell r="B97" t="str">
            <v>ВЛАДИМИРСКАЯ ОБЛАСТЬ</v>
          </cell>
        </row>
        <row r="98">
          <cell r="B98" t="str">
            <v>ВОЛГОГРАДСКАЯ ОБЛАСТЬ</v>
          </cell>
        </row>
        <row r="99">
          <cell r="B99" t="str">
            <v>ВОЛОГОДСКАЯ ОБЛАСТЬ</v>
          </cell>
        </row>
        <row r="100">
          <cell r="B100" t="str">
            <v>ВОРОНЕЖСКАЯ ОБЛАСТЬ</v>
          </cell>
        </row>
        <row r="101">
          <cell r="B101" t="str">
            <v>ДАГЕСТАН РЕСПУБЛИКА</v>
          </cell>
        </row>
        <row r="102">
          <cell r="B102" t="str">
            <v>ЕВРЕЙСКАЯ АВТОНОМНАЯ ОБЛАСТЬ</v>
          </cell>
        </row>
        <row r="103">
          <cell r="B103" t="str">
            <v>ЗАБАЙКАЛЬСКИЙ КРАЙ</v>
          </cell>
        </row>
        <row r="104">
          <cell r="B104" t="str">
            <v>ИВАНОВСКАЯ ОБЛАСТЬ</v>
          </cell>
        </row>
        <row r="105">
          <cell r="B105" t="str">
            <v>ИНГУШЕТИЯ РЕСПУБЛИКА</v>
          </cell>
        </row>
        <row r="106">
          <cell r="B106" t="str">
            <v>ИРКУТСКАЯ ОБЛАСТЬ</v>
          </cell>
        </row>
        <row r="107">
          <cell r="B107" t="str">
            <v>КАБАРДИНО-БАЛКАРСКАЯ РЕСПУБЛИКА</v>
          </cell>
        </row>
        <row r="108">
          <cell r="B108" t="str">
            <v>КАЛИНИНГРАДСКАЯ ОБЛАСТЬ</v>
          </cell>
        </row>
        <row r="109">
          <cell r="B109" t="str">
            <v>КАЛМЫКИЯ РЕСПУБЛИКА</v>
          </cell>
        </row>
        <row r="110">
          <cell r="B110" t="str">
            <v>КАЛУЖСКАЯ ОБЛАСТЬ</v>
          </cell>
        </row>
        <row r="111">
          <cell r="B111" t="str">
            <v>КАМЧАТСКАЯ ОБЛАСТЬ</v>
          </cell>
        </row>
        <row r="112">
          <cell r="B112" t="str">
            <v>КАРАЧАЕВО-ЧЕРКЕССКАЯ РЕСПУБЛИКА</v>
          </cell>
        </row>
        <row r="113">
          <cell r="B113" t="str">
            <v>КАРЕЛИЯ РЕСПУБЛИКА</v>
          </cell>
        </row>
        <row r="114">
          <cell r="B114" t="str">
            <v>КЕМЕРОВСКАЯ ОБЛАСТЬ</v>
          </cell>
        </row>
        <row r="115">
          <cell r="B115" t="str">
            <v>КИРОВСКАЯ ОБЛАСТЬ</v>
          </cell>
        </row>
        <row r="116">
          <cell r="B116" t="str">
            <v>КОМИ РЕСПУБЛИКА</v>
          </cell>
        </row>
        <row r="117">
          <cell r="B117" t="str">
            <v>КОСТРОМСКАЯ ОБЛАСТЬ</v>
          </cell>
        </row>
        <row r="118">
          <cell r="B118" t="str">
            <v>КРАСНОДАРСКИЙ КРАЙ</v>
          </cell>
        </row>
        <row r="119">
          <cell r="B119" t="str">
            <v>КРАСНОЯРСКИЙ КРАЙ</v>
          </cell>
        </row>
        <row r="120">
          <cell r="B120" t="str">
            <v>КУРГАНСКАЯ ОБЛАСТЬ</v>
          </cell>
        </row>
        <row r="121">
          <cell r="B121" t="str">
            <v>КУРСКАЯ ОБЛАСТЬ</v>
          </cell>
        </row>
        <row r="122">
          <cell r="B122" t="str">
            <v>ЛЕНИНГРАДСКАЯ ОБЛАСТЬ</v>
          </cell>
        </row>
        <row r="123">
          <cell r="B123" t="str">
            <v>ЛИПЕЦКАЯ ОБЛАСТЬ</v>
          </cell>
        </row>
        <row r="124">
          <cell r="B124" t="str">
            <v>МАГАДАНСКАЯ ОБЛАСТЬ</v>
          </cell>
        </row>
        <row r="125">
          <cell r="B125" t="str">
            <v>МАРИЙ ЭЛ РЕСПУБЛИКА</v>
          </cell>
        </row>
        <row r="126">
          <cell r="B126" t="str">
            <v>МОРДОВИЯ РЕСПУБЛИКА</v>
          </cell>
        </row>
        <row r="127">
          <cell r="B127" t="str">
            <v>МОСКВА</v>
          </cell>
        </row>
        <row r="128">
          <cell r="B128" t="str">
            <v>МОСКОВСКАЯ ОБЛАСТЬ</v>
          </cell>
        </row>
        <row r="129">
          <cell r="B129" t="str">
            <v>МУРМАНСКАЯ ОБЛАСТЬ</v>
          </cell>
        </row>
        <row r="130">
          <cell r="B130" t="str">
            <v>НИЖЕГОРОДСКАЯ ОБЛАСТЬ</v>
          </cell>
        </row>
        <row r="131">
          <cell r="B131" t="str">
            <v>НОВГОРОДСКАЯ ОБЛАСТЬ</v>
          </cell>
        </row>
        <row r="132">
          <cell r="B132" t="str">
            <v>НОВОСИБИРСКАЯ ОБЛАСТЬ</v>
          </cell>
        </row>
        <row r="133">
          <cell r="B133" t="str">
            <v>ОМСКАЯ ОБЛАСТЬ</v>
          </cell>
        </row>
        <row r="134">
          <cell r="B134" t="str">
            <v>ОРЕНБУРГСКАЯ ОБЛАСТЬ</v>
          </cell>
        </row>
        <row r="135">
          <cell r="B135" t="str">
            <v>ОРЛОВСКАЯ ОБЛАСТЬ</v>
          </cell>
        </row>
        <row r="136">
          <cell r="B136" t="str">
            <v>ПЕНЗЕНСКАЯ ОБЛАСТЬ</v>
          </cell>
        </row>
        <row r="137">
          <cell r="B137" t="str">
            <v>ПЕРМСКИЙ КРАЙ</v>
          </cell>
        </row>
        <row r="138">
          <cell r="B138" t="str">
            <v>ПРИМОРСКИЙ КРАЙ</v>
          </cell>
        </row>
        <row r="139">
          <cell r="B139" t="str">
            <v>ПСКОВСКАЯ ОБЛАСТЬ</v>
          </cell>
        </row>
        <row r="140">
          <cell r="B140" t="str">
            <v>РОСТОВСКАЯ ОБЛАСТЬ</v>
          </cell>
        </row>
        <row r="141">
          <cell r="B141" t="str">
            <v>РЯЗАНСКАЯ ОБЛАСТЬ</v>
          </cell>
        </row>
        <row r="142">
          <cell r="B142" t="str">
            <v>САМАРСКАЯ ОБЛАСТЬ</v>
          </cell>
        </row>
        <row r="143">
          <cell r="B143" t="str">
            <v>САНКТ-ПЕТЕРБУРГ</v>
          </cell>
        </row>
        <row r="144">
          <cell r="B144" t="str">
            <v>САРАТОВСКАЯ ОБЛАСТЬ</v>
          </cell>
        </row>
        <row r="145">
          <cell r="B145" t="str">
            <v>САХА (ЯКУТИЯ) РЕСПУБЛИКА</v>
          </cell>
        </row>
        <row r="146">
          <cell r="B146" t="str">
            <v>САХАЛИНСКАЯ ОБЛАСТЬ</v>
          </cell>
        </row>
        <row r="147">
          <cell r="B147" t="str">
            <v>СВЕРДЛОВСКАЯ ОБЛАСТЬ</v>
          </cell>
        </row>
        <row r="148">
          <cell r="B148" t="str">
            <v>СЕВЕРНАЯ ОСЕТИЯ-АЛАНИЯ РЕСПУБЛИКА</v>
          </cell>
        </row>
        <row r="149">
          <cell r="B149" t="str">
            <v>СМОЛЕНСКАЯ ОБЛАСТЬ</v>
          </cell>
        </row>
        <row r="150">
          <cell r="B150" t="str">
            <v>СТАВРОПОЛЬСКИЙ КРАЙ</v>
          </cell>
        </row>
        <row r="151">
          <cell r="B151" t="str">
            <v>ТАМБОВСКАЯ ОБЛАСТЬ</v>
          </cell>
        </row>
        <row r="152">
          <cell r="B152" t="str">
            <v>ТАТАРСТАН РЕСПУБЛИКА</v>
          </cell>
        </row>
        <row r="153">
          <cell r="B153" t="str">
            <v>ТВЕРСКАЯ ОБЛАСТЬ</v>
          </cell>
        </row>
        <row r="154">
          <cell r="B154" t="str">
            <v>ТОМСКАЯ ОБЛАСТЬ</v>
          </cell>
        </row>
        <row r="155">
          <cell r="B155" t="str">
            <v>ТУЛЬСКАЯ ОБЛАСТЬ</v>
          </cell>
        </row>
        <row r="156">
          <cell r="B156" t="str">
            <v>ТЫВА РЕСПУБЛИКА</v>
          </cell>
        </row>
        <row r="157">
          <cell r="B157" t="str">
            <v>ТЮМЕНСКАЯ ОБЛАСТЬ</v>
          </cell>
        </row>
        <row r="158">
          <cell r="B158" t="str">
            <v>УДМУРТСКАЯ РЕСПУБЛИКА</v>
          </cell>
        </row>
        <row r="159">
          <cell r="B159" t="str">
            <v>УЛЬЯНОВСКАЯ ОБЛАСТЬ</v>
          </cell>
        </row>
        <row r="160">
          <cell r="B160" t="str">
            <v>ХАБАРОВСКИЙ КРАЙ</v>
          </cell>
        </row>
        <row r="161">
          <cell r="B161" t="str">
            <v>ХАКАСИЯ РЕСПУБЛИКА</v>
          </cell>
        </row>
        <row r="162">
          <cell r="B162" t="str">
            <v>ХАНТЫ-МАНСИЙСКИЙ-ЮГРА АВТОНОМНЫЙ ОКРУГ</v>
          </cell>
        </row>
        <row r="163">
          <cell r="B163" t="str">
            <v>ЧЕЛЯБИНСКАЯ ОБЛАСТЬ</v>
          </cell>
        </row>
        <row r="164">
          <cell r="B164" t="str">
            <v>ЧЕЧЕНСКАЯ РЕСПУБЛИКА</v>
          </cell>
        </row>
        <row r="165">
          <cell r="B165" t="str">
            <v>ЧУВАШСКАЯ РЕСПУБЛИКА</v>
          </cell>
        </row>
        <row r="166">
          <cell r="B166" t="str">
            <v>ЧУКОТСКИЙ АВТОНОМНЫЙ ОКРУГ</v>
          </cell>
        </row>
        <row r="167">
          <cell r="B167" t="str">
            <v>ЯМАЛО-НЕНЕЦКИЙ АВТОНОМНЫЙ ОКРУГ</v>
          </cell>
        </row>
        <row r="168">
          <cell r="B168" t="str">
            <v>ЯРОСЛАВСКАЯ ОБЛАСТЬ</v>
          </cell>
        </row>
        <row r="171">
          <cell r="C171" t="str">
            <v>ЛПУ</v>
          </cell>
        </row>
        <row r="172">
          <cell r="C172" t="str">
            <v>РЛО</v>
          </cell>
        </row>
        <row r="173">
          <cell r="C173" t="str">
            <v>ОНЛС</v>
          </cell>
        </row>
        <row r="175">
          <cell r="D175" t="str">
            <v>Аукцион</v>
          </cell>
        </row>
        <row r="176">
          <cell r="D176" t="str">
            <v>Котировка</v>
          </cell>
        </row>
        <row r="177">
          <cell r="D177" t="str">
            <v>Заявка RCM</v>
          </cell>
        </row>
        <row r="178">
          <cell r="D178" t="str">
            <v>Разовый договор</v>
          </cell>
        </row>
      </sheetData>
      <sheetData sheetId="2"/>
      <sheetData sheetId="3">
        <row r="3">
          <cell r="A3">
            <v>41226.741666666669</v>
          </cell>
        </row>
      </sheetData>
      <sheetData sheetId="4">
        <row r="3">
          <cell r="A3">
            <v>41232.710416666669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рция"/>
      <sheetName val="наценки в регионах"/>
      <sheetName val="предложение"/>
      <sheetName val="расчеты 2025"/>
      <sheetName val="запрос скидки"/>
      <sheetName val="Шахворовстову"/>
      <sheetName val="Шахворовстову новый"/>
      <sheetName val="Лист1"/>
      <sheetName val="списки"/>
      <sheetName val="список препаратов по ФГК"/>
      <sheetName val="Лист4"/>
    </sheetNames>
    <sheetDataSet>
      <sheetData sheetId="0">
        <row r="5">
          <cell r="A5" t="str">
            <v>Соторасиб</v>
          </cell>
        </row>
      </sheetData>
      <sheetData sheetId="1">
        <row r="3">
          <cell r="C3" t="str">
            <v>Республика Адыгея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">
          <cell r="A1" t="str">
            <v>Адаптер с замком Люера для ЧЭГ FR 15 - Freka LuerLock connector for Freka PEG FR 15  798137Y, (№15).</v>
          </cell>
        </row>
        <row r="2">
          <cell r="A2" t="str">
            <v>Адаптер с замком Люера для ЧЭГ FR 20 Freka LuerLock connector for Freka PEG FR 20  7751651, (№15).</v>
          </cell>
        </row>
        <row r="3">
          <cell r="A3" t="str">
            <v xml:space="preserve">Адаптер с замком Люера для ЧЭГ FR 9 - Freka LuerLock connector for Freka PEG FR 9  7981311,      (№ 15) </v>
          </cell>
        </row>
        <row r="4">
          <cell r="A4" t="str">
            <v>Аддамель Н концентрат для приготовления раствора для инфузий (ампулы полипропиленовые) 10 мл №20</v>
          </cell>
        </row>
        <row r="5">
          <cell r="A5" t="str">
            <v>Аминовен Инфант раствор для инфузий 10% (флаконы) 100 мл №10.</v>
          </cell>
        </row>
        <row r="6">
          <cell r="A6" t="str">
            <v>Аминовен раствор для инфузий 10% (флаконы) 500 мл №10</v>
          </cell>
        </row>
        <row r="7">
          <cell r="A7" t="str">
            <v>Аминовен раствор для инфузий 15% (флаконы) 500 мл №10</v>
          </cell>
        </row>
        <row r="8">
          <cell r="A8" t="str">
            <v>Аминостерил Н-Гепа раствор для инфузий (флаконы) 500 мл (в комплекте с держателями) №10</v>
          </cell>
        </row>
        <row r="9">
          <cell r="A9" t="str">
            <v>Винелбин (Винорельбин, 10 мг/мл) концентрат для приготовления раствора для инфузий 10 мг/мл (флаконы) 1 мл №1.</v>
          </cell>
        </row>
        <row r="10">
          <cell r="A10" t="str">
            <v>Винелбин (Винорельбин, 10 мг/мл) концентрат для приготовления раствора для инфузий 10 мг/мл (флаконы) 5 мл №1.</v>
          </cell>
        </row>
        <row r="11">
          <cell r="A11" t="str">
            <v>Виталипид Н взрослый эмульсия для инфузий 10 мл, ампулы №10</v>
          </cell>
        </row>
        <row r="12">
          <cell r="A12" t="str">
            <v>Виталипид Н детский эмульсия для инфузий 10 мл, ампулы №10</v>
          </cell>
        </row>
        <row r="13">
          <cell r="A13" t="str">
            <v>Волювен (Гидроксиэтилкрахмал) раствор для инфузий 6% (флакон) 500 мл №10</v>
          </cell>
        </row>
        <row r="14">
          <cell r="A14" t="str">
            <v>Волювен раствор для инфузий 6%, (контейнер) 250 мл №30 (Гидроксиэтилкрахмал)</v>
          </cell>
        </row>
        <row r="15">
          <cell r="A15" t="str">
            <v>Волюлайт раствор для инфузий 6% 250 мл в полимерной упаковке типа «Фрифлекс®» состоящей из первичного (внутреннего) контейнера с препаратом и защитного наружного мешка, №30</v>
          </cell>
        </row>
        <row r="16">
          <cell r="A16" t="str">
            <v>Волюлайт раствор для инфузий 6% 500 мл в полимерной упаковке типа «Фрифлекс®» состоящей из первичного (внутреннего) контейнера с препаратом и защитного наружного мешка, №20</v>
          </cell>
        </row>
        <row r="17">
          <cell r="A17" t="str">
            <v>Гелоплазма баланс раствор для инфузий (мешки пластиковые полихлорвиниловые двухслойные) 500 мл №15</v>
          </cell>
        </row>
        <row r="18">
          <cell r="A18" t="str">
            <v>Гемита (Гемцитабин) лиофилизат для приготовления раствора для инфузий 1000 мг (флаконы) №1.</v>
          </cell>
        </row>
        <row r="19">
          <cell r="A19" t="str">
            <v>Гемита (Гемцитабин) лиофилизат для приготовления раствора для инфузий 1400 мг (флаконы) №1.</v>
          </cell>
        </row>
        <row r="20">
          <cell r="A20" t="str">
            <v>Гемита (Гемцитабин) лиофилизат для приготовления раствора для инфузий 200 мг (флаконы) №1.</v>
          </cell>
        </row>
        <row r="21">
          <cell r="A21" t="str">
            <v>Глюкостерил 20% 500 мл №10 (пластиковые флаконы)</v>
          </cell>
        </row>
        <row r="22">
          <cell r="A22" t="str">
            <v xml:space="preserve">Дибен 500 мл (пакет) №1 </v>
          </cell>
        </row>
        <row r="23">
          <cell r="A23" t="str">
            <v>Дипептивен концентрат для приготовления раствора для инфузий 20% (флаконы) 100 мл №10</v>
          </cell>
        </row>
        <row r="24">
          <cell r="A24" t="str">
            <v>Интаксел (Паклитаксел, 6 мг/мл) концентрат для приготовления раствора для инфузий 6 мг/мл (флаконы) 17 мл №1.</v>
          </cell>
        </row>
        <row r="25">
          <cell r="A25" t="str">
            <v>Интаксел (Паклитаксел, 6 мг/мл) концентрат для приготовления раствора для инфузий 6 мг/мл (флаконы) 25 мл №1.</v>
          </cell>
        </row>
        <row r="26">
          <cell r="A26" t="str">
            <v>Интаксел (Паклитаксел, 6 мг/мл) концентрат для приготовления раствора для инфузий 6 мг/мл (флаконы) 43,4 мл №1.</v>
          </cell>
        </row>
        <row r="27">
          <cell r="A27" t="str">
            <v>Интаксел (Паклитаксел, 6 мг/мл) концентрат для приготовления раствора для инфузий 6 мг/мл (флаконы) 5 мл №1.</v>
          </cell>
        </row>
        <row r="28">
          <cell r="A28" t="str">
            <v>Интаксел (Паклитаксел, 6 мг/мл) концентрат для приготовления раствора для инфузий 6 мг/мл (флаконы) 50 мл №1.</v>
          </cell>
        </row>
        <row r="29">
          <cell r="A29" t="str">
            <v>Интестамин 500 мл (пакет) №1</v>
          </cell>
        </row>
        <row r="30">
          <cell r="A30" t="str">
            <v>Интралипид эмульсия для инфузий 20% (флаконы) 100 мл (в комплекте с держателем для флакона) №10</v>
          </cell>
        </row>
        <row r="31">
          <cell r="A31" t="str">
            <v>Интралипид эмульсия для инфузий 20% (флаконы) 500 мл (в комплекте с держателем для флакона) №10</v>
          </cell>
        </row>
        <row r="32">
          <cell r="A32" t="str">
            <v>Йоностерил 500 мл №10 (пластиковые флаконы)</v>
          </cell>
        </row>
        <row r="33">
          <cell r="A33" t="str">
            <v>Иринотел (Иринотекан) концентрат для приготовления раствора для инфузий 20 мг/мл, (флаконы) 2 мл №1.</v>
          </cell>
        </row>
        <row r="34">
          <cell r="A34" t="str">
            <v>Иринотел (Иринотекан) концентрат для приготовления раствора для инфузий 20 мг/мл, (флаконы) 5 мл №1.</v>
          </cell>
        </row>
        <row r="35">
          <cell r="A35" t="str">
            <v>Кабивен® периферический эмульсия для инфузий контейнеры пластиковые трехкамерные «Биофин» 1920 мл №4</v>
          </cell>
        </row>
        <row r="36">
          <cell r="A36" t="str">
            <v xml:space="preserve">Кабивен® центральный эмульсия для инфузий контейнеры пластиковые трехкамерные «Биофин»,  1026 мл №4 </v>
          </cell>
        </row>
        <row r="37">
          <cell r="A37" t="str">
            <v xml:space="preserve">Кабивен® центральный эмульсия для инфузий контейнеры пластиковые трехкамерные «Биофин», 1540 мл №4 </v>
          </cell>
        </row>
        <row r="38">
          <cell r="A38" t="str">
            <v xml:space="preserve">Кабивен® центральный эмульсия для инфузий контейнеры пластиковые трехкамерные «Биофин», 2053 мл №4 </v>
          </cell>
        </row>
        <row r="39">
          <cell r="A39" t="str">
            <v>Кальшейк с нейтральным вкусом (7 х 87 гр. саше) №1</v>
          </cell>
        </row>
        <row r="40">
          <cell r="A40" t="str">
            <v>Кальшейк со вкусом клубники (7 х 87 гр. саше) №1</v>
          </cell>
        </row>
        <row r="41">
          <cell r="A41" t="str">
            <v>Кемокарб (Карбоплатин, 10 мг/мл) концентрат для приготовления раствора для инфузий 150 мг (флаконы) 15 мл №1.</v>
          </cell>
        </row>
        <row r="42">
          <cell r="A42" t="str">
            <v>Кемокарб (Карбоплатин, 10 мг/мл) концентрат для приготовления раствора для инфузий 450 мг (флаконы) 45 мл №1.</v>
          </cell>
        </row>
        <row r="43">
          <cell r="A43" t="str">
            <v>Кемоплат (Цисплатин) концентрат для приготовления раствора для инфузий 0,5 мг/мл (флаконы темного стекла) 100 мл №1.</v>
          </cell>
        </row>
        <row r="44">
          <cell r="A44" t="str">
            <v>Кемоплат (Цисплатин) концентрат для приготовления раствора для инфузий 0,5 мг/мл (флаконы темного стекла) 20 мл №1.</v>
          </cell>
        </row>
        <row r="45">
          <cell r="A45" t="str">
            <v>Кетостерил, таблетки 1х100</v>
          </cell>
        </row>
        <row r="46">
          <cell r="A46" t="str">
            <v>Комплектующие для набора ЧЭГ FR15 - Freka Repairset for Freka PEG FR 15 см 7750401 (№40)</v>
          </cell>
        </row>
        <row r="47">
          <cell r="A47" t="str">
            <v>Комплектующие для набора ЧЭГ FR20 - Freka Repairset for Freka PEG FR 20 см 7751391 (№50)</v>
          </cell>
        </row>
        <row r="48">
          <cell r="A48" t="str">
            <v>Комплектующие для набора ЧЭГ FR9 - Freka Repairset for Freka PEG FR 9 см 7750391 (№40)</v>
          </cell>
        </row>
        <row r="49">
          <cell r="A49" t="str">
            <v>Набор Freka Easy IN 7755011 (№5)  (двухпросветный зонд для использования в интенсивной терапии для введения энтерального питания и аспирации)</v>
          </cell>
        </row>
        <row r="50">
          <cell r="A50" t="str">
            <v>Набор Freka Endolumina 7755031, (№5)  (однопросветный зонд для введения энтерального питания, устанавливаемый в тонкую кишку с помощью эндоскопа)</v>
          </cell>
        </row>
        <row r="51">
          <cell r="A51" t="str">
            <v>Набор Freka intestinal tube FR9 for PEG FR15 № 5 (зонд кишечный, устанавливаемый через гастростому)</v>
          </cell>
        </row>
        <row r="52">
          <cell r="A52" t="str">
            <v>Набор Freka PEG-Set gastric FR 15 7901111, (№5) (набор для выполнения чрескожной эндоскопической гастростомии)</v>
          </cell>
        </row>
        <row r="53">
          <cell r="A53" t="str">
            <v>Набор Freka PEG-Set gastric FR 20 7751531, (№5)  (набор для выполнения чрескожной эндоскопической гастростомии)</v>
          </cell>
        </row>
        <row r="54">
          <cell r="A54" t="str">
            <v>Набор Freka PEG-Set gastric FR 9 7901051, (№5)  (набор для выполнения чрескожной эндоскопической гастростомии)</v>
          </cell>
        </row>
        <row r="55">
          <cell r="A55" t="str">
            <v xml:space="preserve">Набор Freka Tube CH/FR 12, 120 cm, TR/F 7981821, №10 </v>
          </cell>
        </row>
        <row r="56">
          <cell r="A56" t="str">
            <v xml:space="preserve">Набор Freka Tube CH/FR 8, 120 cm, TR/F 7980101, №10 </v>
          </cell>
        </row>
        <row r="57">
          <cell r="A57" t="str">
            <v xml:space="preserve">Набор Freka Tube CH/FR 8, 80 cm, LL 7840051, №10 </v>
          </cell>
        </row>
        <row r="58">
          <cell r="A58" t="str">
            <v xml:space="preserve">Набор Trelumina CH/FR 16/9, 150 см 7750911, (№5) (трехпросветный зонд для использования в интенсивной терапии для введения энтерального питания и аспирации) </v>
          </cell>
        </row>
        <row r="59">
          <cell r="A59" t="str">
            <v>Набор для подачи энтерального питания Applix Gravity Set Easy Bag, (№30): вариант исполнения 7751041</v>
          </cell>
        </row>
        <row r="60">
          <cell r="A60" t="str">
            <v xml:space="preserve">Набор для подачи энтерального питания Applix Pump Set Easy Bag, (№30): вариант исполнения 7751731                                                                                                </v>
          </cell>
        </row>
        <row r="61">
          <cell r="A61" t="str">
            <v>Набор для подачи энтерального питания Applix Pump Set VarioLine, №30: вариант исполнения 7751691</v>
          </cell>
        </row>
        <row r="62">
          <cell r="A62" t="str">
            <v xml:space="preserve">Насос для подачи энтерального питания Applix Smart  (№1)                                                               </v>
          </cell>
        </row>
        <row r="63">
          <cell r="A63" t="str">
            <v xml:space="preserve">Насос для подачи энтерального питания Applix Vision  (№1)                                                                            </v>
          </cell>
        </row>
        <row r="64">
          <cell r="A64" t="str">
            <v>Нефротект раствор для инфузий, (флаконы) 250 мл №10</v>
          </cell>
        </row>
        <row r="65">
          <cell r="A65" t="str">
            <v>Нефротект раствор для инфузий, (флаконы) 500 мл №10</v>
          </cell>
        </row>
        <row r="66">
          <cell r="A66" t="str">
            <v>Окситан (Оксалиплатин) концентрат для приготовления раствора для инфузий 2 мг/мл (флаконы) 25 мл №1.</v>
          </cell>
        </row>
        <row r="67">
          <cell r="A67" t="str">
            <v>Окситан (Оксалиплатин) концентрат для приготовления раствора для инфузий 2 мг/мл (флаконы) 50 мл №1.</v>
          </cell>
        </row>
        <row r="68">
          <cell r="A68" t="str">
            <v>Омегавен эмульсия для инфузий (флаконы) 100 мл №10</v>
          </cell>
        </row>
        <row r="69">
          <cell r="A69" t="str">
            <v>Пропофол Каби эмульсия для внутривенного введения 10 мг/мл  (флаконы) 50 мл №1</v>
          </cell>
        </row>
        <row r="70">
          <cell r="A70" t="str">
            <v>Пропофол Каби эмульсия для внутривенного введения 10 мг/мл (ампулы) 20 мл №5</v>
          </cell>
        </row>
        <row r="71">
          <cell r="A71" t="str">
            <v>Пропофол Каби эмульсия для внутривенного введения 20 мг/мл  (флаконы) 50 мл №1</v>
          </cell>
        </row>
        <row r="72">
          <cell r="A72" t="str">
            <v>Растворы для возмещения объема циркулирующей крови</v>
          </cell>
        </row>
        <row r="73">
          <cell r="A73" t="str">
            <v>Реконван 500 мл (пакет) №1</v>
          </cell>
        </row>
        <row r="74">
          <cell r="A74" t="str">
            <v>Рокуроний Каби раствор для внутривенного введения 10 мг/мл (флаконы) 5 мл №10</v>
          </cell>
        </row>
        <row r="75">
          <cell r="A75" t="str">
            <v>Система для вливания Infudrop Air PP №1 (1)</v>
          </cell>
        </row>
        <row r="76">
          <cell r="A76" t="str">
            <v xml:space="preserve">СМОФ Кабивен® периферический эмульсия для инфузий, трехкамерный пластиковый контейнер, 1904 мл №4 </v>
          </cell>
        </row>
        <row r="77">
          <cell r="A77" t="str">
            <v>СМОФ Кабивен® центральный эмульсия для инфузий, трехкамерный пластиковый контейнер,     986 мл №4</v>
          </cell>
        </row>
        <row r="78">
          <cell r="A78" t="str">
            <v xml:space="preserve">СМОФ Кабивен® центральный эмульсия для инфузий, трехкамерный пластиковый контейнер, 1477 мл №4 </v>
          </cell>
        </row>
        <row r="79">
          <cell r="A79" t="str">
            <v xml:space="preserve">СМОФ Кабивен® центральный эмульсия для инфузий, трехкамерный пластиковый контейнер, 1970 мл №4 </v>
          </cell>
        </row>
        <row r="80">
          <cell r="A80" t="str">
            <v>СМОФлипид эмульсия для инфузий 20% (флаконы) 100 мл (в комплекте с держателями) №10</v>
          </cell>
        </row>
        <row r="81">
          <cell r="A81" t="str">
            <v>СМОФлипид эмульсия для инфузий 20% (флаконы) 500 мл (в комплекте с держателями) №10</v>
          </cell>
        </row>
        <row r="82">
          <cell r="A82" t="str">
            <v>Солувит Н лиофилизат для приготовления раствора для инфузий, флаконы №10</v>
          </cell>
        </row>
        <row r="83">
          <cell r="A83" t="str">
            <v>Суппортан 500 мл (пакет) №1</v>
          </cell>
        </row>
        <row r="84">
          <cell r="A84" t="str">
            <v>Суппортан Напиток Вкус Тропических фруктов 200 мл (бутылка пластик) №4</v>
          </cell>
        </row>
        <row r="85">
          <cell r="A85" t="str">
            <v>Суппортан напиток со вкусом Каппуччино 200 мл (бутылка пластик) №4</v>
          </cell>
        </row>
        <row r="86">
          <cell r="A86" t="str">
            <v>Сурвимед ОПД 500 мл (пакет) №1</v>
          </cell>
        </row>
        <row r="87">
          <cell r="A87" t="str">
            <v>Фитозид (Этопозид) концентрат для приготовления раствора для инфузий 20 мг/мл (флаконы) 5 мл №1.</v>
          </cell>
        </row>
        <row r="88">
          <cell r="A88" t="str">
            <v>Фрезубин 2250 Комплит 1500 мл (пакет) №1</v>
          </cell>
        </row>
        <row r="89">
          <cell r="A89" t="str">
            <v>Фрезубин ВП энергия 1000 мл (пакет) №1</v>
          </cell>
        </row>
        <row r="90">
          <cell r="A90" t="str">
            <v>Фрезубин Оригинал 1000 мл (пакет) №1</v>
          </cell>
        </row>
        <row r="91">
          <cell r="A91" t="str">
            <v>Фрезубин Оригинал 500 мл (пакет) №1</v>
          </cell>
        </row>
        <row r="92">
          <cell r="A92" t="str">
            <v>Фрезубин Оригинал с пищевыми волокнами 1000 мл (пакет) №1</v>
          </cell>
        </row>
        <row r="93">
          <cell r="A93" t="str">
            <v>Фрезубин Энергия с пищевыми волокнами 1000 мл (пакет) №1</v>
          </cell>
        </row>
        <row r="94">
          <cell r="A94" t="str">
            <v>Цефтриаксон Каби (Цефтриаксон) порошок для приготовления раствора для внутривенного и внутримышечного введения 1000 мг (флаконы) №10</v>
          </cell>
        </row>
        <row r="95">
          <cell r="A95" t="str">
            <v>Цефтриаксон Каби (Цефтриаксон) порошок для приготовления раствора для внутривенного и внутримышечного введения 2000 мг (флаконы) №10</v>
          </cell>
        </row>
        <row r="96">
          <cell r="A96" t="str">
            <v>Цефуроксим Каби (Цефуроксим) Порошок для приготовления раствора для внутривенного и внутримышечного введения, 750 мг (флаконы) №10.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антус_все"/>
      <sheetName val="Инсуман_все"/>
      <sheetName val="Апидра_все"/>
      <sheetName val="Mapping"/>
      <sheetName val="Стоки"/>
      <sheetName val="Лантус ГК"/>
      <sheetName val="Уходимость 2013"/>
      <sheetName val="Уходимость 2012"/>
      <sheetName val="НЕ ТРОГАТЬРаскрывающиеся списки"/>
      <sheetName val="Приходы РФ "/>
      <sheetName val="Сравнение"/>
      <sheetName val="Growth RUI"/>
      <sheetName val="Sheet1"/>
      <sheetName val="Лантус_Г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 t="str">
            <v>Белгородская область</v>
          </cell>
        </row>
        <row r="3">
          <cell r="F3" t="str">
            <v>Брянская область</v>
          </cell>
        </row>
        <row r="4">
          <cell r="F4" t="str">
            <v>Владимирская область</v>
          </cell>
        </row>
        <row r="5">
          <cell r="F5" t="str">
            <v>Воронежская область</v>
          </cell>
        </row>
        <row r="6">
          <cell r="F6" t="str">
            <v>Ивановская область</v>
          </cell>
        </row>
        <row r="7">
          <cell r="F7" t="str">
            <v>Калужская область</v>
          </cell>
        </row>
        <row r="8">
          <cell r="F8" t="str">
            <v>Костромская область</v>
          </cell>
        </row>
        <row r="9">
          <cell r="F9" t="str">
            <v>Курская область</v>
          </cell>
        </row>
        <row r="10">
          <cell r="F10" t="str">
            <v>Липецкая область</v>
          </cell>
        </row>
        <row r="11">
          <cell r="F11" t="str">
            <v>Московская область</v>
          </cell>
        </row>
        <row r="12">
          <cell r="F12" t="str">
            <v>Орловская область</v>
          </cell>
        </row>
        <row r="13">
          <cell r="F13" t="str">
            <v>Рязанская область</v>
          </cell>
        </row>
        <row r="14">
          <cell r="F14" t="str">
            <v>Смоленская область</v>
          </cell>
        </row>
        <row r="15">
          <cell r="F15" t="str">
            <v>Тамбовская область</v>
          </cell>
        </row>
        <row r="16">
          <cell r="F16" t="str">
            <v>Тверская область</v>
          </cell>
        </row>
        <row r="17">
          <cell r="F17" t="str">
            <v>Тульская область</v>
          </cell>
        </row>
        <row r="18">
          <cell r="F18" t="str">
            <v>Ярославская область</v>
          </cell>
        </row>
        <row r="19">
          <cell r="F19" t="str">
            <v>Москва - город федерального значения</v>
          </cell>
        </row>
        <row r="20">
          <cell r="F20" t="str">
            <v>ЦФО</v>
          </cell>
        </row>
        <row r="21">
          <cell r="F21" t="str">
            <v>Московская область</v>
          </cell>
        </row>
        <row r="22">
          <cell r="F22" t="str">
            <v>Москва - город федерального значения</v>
          </cell>
        </row>
        <row r="23">
          <cell r="F23" t="str">
            <v>Москва и область. Сумма</v>
          </cell>
        </row>
        <row r="24">
          <cell r="F24" t="str">
            <v>Республика Адыгея</v>
          </cell>
        </row>
        <row r="25">
          <cell r="F25" t="str">
            <v>Республика Калмыкия</v>
          </cell>
        </row>
        <row r="26">
          <cell r="F26" t="str">
            <v>Краснодарский край</v>
          </cell>
        </row>
        <row r="27">
          <cell r="F27" t="str">
            <v>Астраханская область</v>
          </cell>
        </row>
        <row r="28">
          <cell r="F28" t="str">
            <v>Волгоградская область</v>
          </cell>
        </row>
        <row r="29">
          <cell r="F29" t="str">
            <v>Ростовская область</v>
          </cell>
        </row>
        <row r="30">
          <cell r="F30" t="str">
            <v>ЮФО</v>
          </cell>
        </row>
        <row r="31">
          <cell r="F31" t="str">
            <v>Республика Карелия</v>
          </cell>
        </row>
        <row r="32">
          <cell r="F32" t="str">
            <v>Республика Коми</v>
          </cell>
        </row>
        <row r="33">
          <cell r="F33" t="str">
            <v>Архангельская область</v>
          </cell>
        </row>
        <row r="34">
          <cell r="F34" t="str">
            <v>Вологодская область</v>
          </cell>
        </row>
        <row r="35">
          <cell r="F35" t="str">
            <v>Калининградская область</v>
          </cell>
        </row>
        <row r="36">
          <cell r="F36" t="str">
            <v>Ленинградская область</v>
          </cell>
        </row>
        <row r="37">
          <cell r="F37" t="str">
            <v>Мурманская область</v>
          </cell>
        </row>
        <row r="38">
          <cell r="F38" t="str">
            <v>Новгородская область</v>
          </cell>
        </row>
        <row r="39">
          <cell r="F39" t="str">
            <v>Псковская область</v>
          </cell>
        </row>
        <row r="40">
          <cell r="F40" t="str">
            <v xml:space="preserve">Санкт-Петербург - Город федерального значения </v>
          </cell>
        </row>
        <row r="41">
          <cell r="F41" t="str">
            <v>Ненецкий автономный округ</v>
          </cell>
        </row>
        <row r="42">
          <cell r="F42" t="str">
            <v>СЗФО</v>
          </cell>
        </row>
        <row r="43">
          <cell r="F43" t="str">
            <v>Республика Саха (Якутия)</v>
          </cell>
        </row>
        <row r="44">
          <cell r="F44" t="str">
            <v>Камчатский край</v>
          </cell>
        </row>
        <row r="45">
          <cell r="F45" t="str">
            <v>Приморский край</v>
          </cell>
        </row>
        <row r="46">
          <cell r="F46" t="str">
            <v>Хабаровский край</v>
          </cell>
        </row>
        <row r="47">
          <cell r="F47" t="str">
            <v>Амурская область</v>
          </cell>
        </row>
        <row r="48">
          <cell r="F48" t="str">
            <v>Магаданская область</v>
          </cell>
        </row>
        <row r="49">
          <cell r="F49" t="str">
            <v>Сахалинская область</v>
          </cell>
        </row>
        <row r="50">
          <cell r="F50" t="str">
            <v>Еврейская автономная область</v>
          </cell>
        </row>
        <row r="51">
          <cell r="F51" t="str">
            <v>Чукотский автономный округ</v>
          </cell>
        </row>
        <row r="52">
          <cell r="F52" t="str">
            <v>ДФО</v>
          </cell>
        </row>
        <row r="53">
          <cell r="F53" t="str">
            <v>Республика Алтай</v>
          </cell>
        </row>
        <row r="54">
          <cell r="F54" t="str">
            <v>Республика Бурятия</v>
          </cell>
        </row>
        <row r="55">
          <cell r="F55" t="str">
            <v>Республика Тува</v>
          </cell>
        </row>
        <row r="56">
          <cell r="F56" t="str">
            <v>Республика Хакасия</v>
          </cell>
        </row>
        <row r="57">
          <cell r="F57" t="str">
            <v>Алтайский край</v>
          </cell>
        </row>
        <row r="58">
          <cell r="F58" t="str">
            <v>Забайкальский край</v>
          </cell>
        </row>
        <row r="59">
          <cell r="F59" t="str">
            <v>Красноярский край</v>
          </cell>
        </row>
        <row r="60">
          <cell r="F60" t="str">
            <v>Иркутская область</v>
          </cell>
        </row>
        <row r="61">
          <cell r="F61" t="str">
            <v>Кемеровская область</v>
          </cell>
        </row>
        <row r="62">
          <cell r="F62" t="str">
            <v>Новосибирская область</v>
          </cell>
        </row>
        <row r="63">
          <cell r="F63" t="str">
            <v>Омская область</v>
          </cell>
        </row>
        <row r="64">
          <cell r="F64" t="str">
            <v>Томская область</v>
          </cell>
        </row>
        <row r="65">
          <cell r="F65" t="str">
            <v>СФО</v>
          </cell>
        </row>
        <row r="66">
          <cell r="F66" t="str">
            <v>Курганская область</v>
          </cell>
        </row>
        <row r="67">
          <cell r="F67" t="str">
            <v>Свердловская область</v>
          </cell>
        </row>
        <row r="68">
          <cell r="F68" t="str">
            <v>Тюменская область</v>
          </cell>
        </row>
        <row r="69">
          <cell r="F69" t="str">
            <v>Челябинская область</v>
          </cell>
        </row>
        <row r="70">
          <cell r="F70" t="str">
            <v>Ханты-Мансийский автономный округ — Югра</v>
          </cell>
        </row>
        <row r="71">
          <cell r="F71" t="str">
            <v>Ямало-Ненецкий автономный округ</v>
          </cell>
        </row>
        <row r="72">
          <cell r="F72" t="str">
            <v>УрФО</v>
          </cell>
        </row>
        <row r="73">
          <cell r="F73" t="str">
            <v>Республика Башкортостан</v>
          </cell>
        </row>
        <row r="74">
          <cell r="F74" t="str">
            <v>Кировская область</v>
          </cell>
        </row>
        <row r="75">
          <cell r="F75" t="str">
            <v>Республика Марий Эл</v>
          </cell>
        </row>
        <row r="76">
          <cell r="F76" t="str">
            <v>Республика Мордовия</v>
          </cell>
        </row>
        <row r="77">
          <cell r="F77" t="str">
            <v>Нижегородская область</v>
          </cell>
        </row>
        <row r="78">
          <cell r="F78" t="str">
            <v>Оренбургская область</v>
          </cell>
        </row>
        <row r="79">
          <cell r="F79" t="str">
            <v>Пензенская область</v>
          </cell>
        </row>
        <row r="80">
          <cell r="F80" t="str">
            <v>Пермский край</v>
          </cell>
        </row>
        <row r="81">
          <cell r="F81" t="str">
            <v>Самарская область</v>
          </cell>
        </row>
        <row r="82">
          <cell r="F82" t="str">
            <v>Саратовская область</v>
          </cell>
        </row>
        <row r="83">
          <cell r="F83" t="str">
            <v>Республика Татарстан</v>
          </cell>
        </row>
        <row r="84">
          <cell r="F84" t="str">
            <v>Удмуртская Республика</v>
          </cell>
        </row>
        <row r="85">
          <cell r="F85" t="str">
            <v>Ульяновская область</v>
          </cell>
        </row>
        <row r="86">
          <cell r="F86" t="str">
            <v>Чувашская Республика</v>
          </cell>
        </row>
        <row r="87">
          <cell r="F87" t="str">
            <v>ПФО</v>
          </cell>
        </row>
        <row r="88">
          <cell r="F88" t="str">
            <v>Республика Дагестан</v>
          </cell>
        </row>
        <row r="89">
          <cell r="F89" t="str">
            <v>Республика Ингушетия</v>
          </cell>
        </row>
        <row r="90">
          <cell r="F90" t="str">
            <v xml:space="preserve">Республика Кабардино-Балкария </v>
          </cell>
        </row>
        <row r="91">
          <cell r="F91" t="str">
            <v>Республика Карачаево-Черкессия</v>
          </cell>
        </row>
        <row r="92">
          <cell r="F92" t="str">
            <v>Республика Северная Осетия — Алания</v>
          </cell>
        </row>
        <row r="93">
          <cell r="F93" t="str">
            <v>Республика Чечня</v>
          </cell>
        </row>
        <row r="94">
          <cell r="F94" t="str">
            <v>Ставропольский край</v>
          </cell>
        </row>
        <row r="95">
          <cell r="F95" t="str">
            <v>СКФО</v>
          </cell>
        </row>
        <row r="96">
          <cell r="F96" t="str">
            <v>РФ.Total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C4"/>
  <sheetViews>
    <sheetView tabSelected="1" topLeftCell="AL1" workbookViewId="0">
      <pane ySplit="3" topLeftCell="A4" activePane="bottomLeft" state="frozenSplit"/>
      <selection pane="bottomLeft" activeCell="AZ4" sqref="AZ4:BB4"/>
    </sheetView>
  </sheetViews>
  <sheetFormatPr defaultColWidth="9.109375" defaultRowHeight="10.199999999999999" outlineLevelCol="2" x14ac:dyDescent="0.25"/>
  <cols>
    <col min="1" max="1" width="6.44140625" style="2" customWidth="1" outlineLevel="1"/>
    <col min="2" max="3" width="6.88671875" style="2" customWidth="1" outlineLevel="1"/>
    <col min="4" max="4" width="8.6640625" style="2" customWidth="1" outlineLevel="1"/>
    <col min="5" max="5" width="9.109375" style="2" customWidth="1" outlineLevel="1"/>
    <col min="6" max="6" width="9.109375" style="2" outlineLevel="1"/>
    <col min="7" max="7" width="5.88671875" style="2" customWidth="1" outlineLevel="1"/>
    <col min="8" max="8" width="9.109375" style="2" outlineLevel="1"/>
    <col min="9" max="10" width="8.5546875" style="2" customWidth="1" outlineLevel="1"/>
    <col min="11" max="11" width="14.5546875" style="2" customWidth="1"/>
    <col min="12" max="12" width="13.109375" style="2" customWidth="1"/>
    <col min="13" max="14" width="4.6640625" style="2" customWidth="1"/>
    <col min="15" max="15" width="13.5546875" style="3" customWidth="1"/>
    <col min="16" max="16" width="15" style="2" customWidth="1"/>
    <col min="17" max="17" width="45.6640625" style="2" customWidth="1"/>
    <col min="18" max="18" width="12.33203125" style="2" customWidth="1"/>
    <col min="19" max="19" width="11.109375" style="2" customWidth="1"/>
    <col min="20" max="20" width="6.33203125" style="2" customWidth="1"/>
    <col min="21" max="21" width="8.44140625" style="5" customWidth="1"/>
    <col min="22" max="23" width="7.109375" style="6" customWidth="1"/>
    <col min="24" max="24" width="6.33203125" style="2" customWidth="1"/>
    <col min="25" max="25" width="8.88671875" style="2" bestFit="1" customWidth="1"/>
    <col min="26" max="26" width="9.88671875" style="2" customWidth="1" outlineLevel="1"/>
    <col min="27" max="27" width="10.5546875" style="2" customWidth="1" outlineLevel="1"/>
    <col min="28" max="28" width="4.44140625" style="2" customWidth="1" outlineLevel="1"/>
    <col min="29" max="29" width="5.6640625" style="2" customWidth="1" outlineLevel="1"/>
    <col min="30" max="30" width="9.6640625" style="2" customWidth="1" outlineLevel="1"/>
    <col min="31" max="31" width="9.6640625" style="2" customWidth="1"/>
    <col min="32" max="32" width="10.44140625" style="2" hidden="1" customWidth="1" outlineLevel="1"/>
    <col min="33" max="33" width="11.44140625" style="2" hidden="1" customWidth="1" outlineLevel="1"/>
    <col min="34" max="34" width="10.109375" style="2" customWidth="1" collapsed="1"/>
    <col min="35" max="35" width="10.6640625" style="2" customWidth="1"/>
    <col min="36" max="40" width="11.6640625" style="5" customWidth="1"/>
    <col min="41" max="41" width="11.44140625" style="2" customWidth="1" outlineLevel="1"/>
    <col min="42" max="43" width="11.88671875" style="2" customWidth="1" outlineLevel="1"/>
    <col min="44" max="45" width="13.5546875" style="2" customWidth="1" outlineLevel="1"/>
    <col min="46" max="46" width="10.33203125" style="2" customWidth="1" outlineLevel="1" collapsed="1"/>
    <col min="47" max="47" width="6.5546875" style="2" customWidth="1" outlineLevel="1"/>
    <col min="48" max="48" width="8.6640625" style="2" customWidth="1" outlineLevel="2"/>
    <col min="49" max="49" width="10.5546875" style="2" customWidth="1" outlineLevel="1"/>
    <col min="50" max="50" width="7.6640625" style="6" customWidth="1" outlineLevel="1"/>
    <col min="51" max="51" width="10.5546875" style="2" customWidth="1" outlineLevel="1"/>
    <col min="52" max="52" width="8.5546875" style="2" customWidth="1"/>
    <col min="53" max="53" width="8.88671875" style="2" customWidth="1"/>
    <col min="54" max="54" width="9.44140625" style="2" customWidth="1"/>
    <col min="55" max="55" width="12.5546875" style="6" customWidth="1"/>
    <col min="56" max="16384" width="9.109375" style="2"/>
  </cols>
  <sheetData>
    <row r="1" spans="1:55" x14ac:dyDescent="0.25">
      <c r="A1" s="1" t="s">
        <v>0</v>
      </c>
      <c r="B1" s="1"/>
      <c r="C1" s="1"/>
      <c r="Q1" s="4" t="s">
        <v>1</v>
      </c>
      <c r="R1" s="2">
        <v>81</v>
      </c>
      <c r="Z1" s="7"/>
      <c r="AA1" s="7"/>
      <c r="AB1" s="7"/>
      <c r="AC1" s="7"/>
      <c r="AE1" s="8" t="e">
        <f>(AG1-AO1)/AG1</f>
        <v>#DIV/0!</v>
      </c>
    </row>
    <row r="2" spans="1:55" ht="10.8" thickBot="1" x14ac:dyDescent="0.3">
      <c r="P2" s="9"/>
      <c r="Q2" s="10" t="s">
        <v>2</v>
      </c>
      <c r="R2" s="2">
        <v>95</v>
      </c>
      <c r="Z2" s="7"/>
      <c r="AA2" s="11"/>
      <c r="AB2" s="11"/>
      <c r="AC2" s="11"/>
      <c r="AE2" s="12" t="e">
        <f>(1-(AD2*1.1/AY2))-0.0001</f>
        <v>#DIV/0!</v>
      </c>
      <c r="AH2" s="2" t="e">
        <f>(1-(AE2*1.1/(P2/W2)))-0.000001</f>
        <v>#DIV/0!</v>
      </c>
      <c r="AU2" s="11"/>
      <c r="AV2" s="11"/>
      <c r="AW2" s="11"/>
      <c r="AX2" s="13"/>
      <c r="AY2" s="11"/>
    </row>
    <row r="3" spans="1:55" s="25" customFormat="1" ht="55.5" customHeight="1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5" t="s">
        <v>19</v>
      </c>
      <c r="R3" s="15" t="s">
        <v>20</v>
      </c>
      <c r="S3" s="15" t="s">
        <v>21</v>
      </c>
      <c r="T3" s="14" t="s">
        <v>22</v>
      </c>
      <c r="U3" s="14" t="s">
        <v>23</v>
      </c>
      <c r="V3" s="16" t="s">
        <v>24</v>
      </c>
      <c r="W3" s="17" t="s">
        <v>25</v>
      </c>
      <c r="X3" s="16" t="s">
        <v>26</v>
      </c>
      <c r="Y3" s="15" t="s">
        <v>27</v>
      </c>
      <c r="Z3" s="15" t="s">
        <v>28</v>
      </c>
      <c r="AA3" s="16" t="s">
        <v>29</v>
      </c>
      <c r="AB3" s="15" t="s">
        <v>30</v>
      </c>
      <c r="AC3" s="18" t="s">
        <v>31</v>
      </c>
      <c r="AD3" s="18" t="s">
        <v>32</v>
      </c>
      <c r="AE3" s="16" t="s">
        <v>33</v>
      </c>
      <c r="AF3" s="18" t="s">
        <v>34</v>
      </c>
      <c r="AG3" s="18" t="s">
        <v>35</v>
      </c>
      <c r="AH3" s="18" t="s">
        <v>36</v>
      </c>
      <c r="AI3" s="18" t="s">
        <v>37</v>
      </c>
      <c r="AJ3" s="18" t="s">
        <v>38</v>
      </c>
      <c r="AK3" s="15" t="s">
        <v>39</v>
      </c>
      <c r="AL3" s="16" t="s">
        <v>40</v>
      </c>
      <c r="AM3" s="16" t="s">
        <v>41</v>
      </c>
      <c r="AN3" s="15" t="s">
        <v>42</v>
      </c>
      <c r="AO3" s="18" t="s">
        <v>43</v>
      </c>
      <c r="AP3" s="19" t="s">
        <v>44</v>
      </c>
      <c r="AQ3" s="20" t="s">
        <v>45</v>
      </c>
      <c r="AR3" s="20" t="s">
        <v>46</v>
      </c>
      <c r="AS3" s="20" t="s">
        <v>47</v>
      </c>
      <c r="AT3" s="21" t="s">
        <v>48</v>
      </c>
      <c r="AU3" s="20" t="s">
        <v>49</v>
      </c>
      <c r="AV3" s="22" t="s">
        <v>50</v>
      </c>
      <c r="AW3" s="22" t="s">
        <v>51</v>
      </c>
      <c r="AX3" s="22" t="s">
        <v>52</v>
      </c>
      <c r="AY3" s="23" t="s">
        <v>53</v>
      </c>
      <c r="AZ3" s="22" t="s">
        <v>54</v>
      </c>
      <c r="BA3" s="22" t="s">
        <v>55</v>
      </c>
      <c r="BB3" s="21" t="s">
        <v>56</v>
      </c>
      <c r="BC3" s="24" t="s">
        <v>57</v>
      </c>
    </row>
    <row r="4" spans="1:55" s="48" customFormat="1" ht="15.6" x14ac:dyDescent="0.3">
      <c r="A4" s="26" t="s">
        <v>58</v>
      </c>
      <c r="B4" s="26" t="s">
        <v>59</v>
      </c>
      <c r="C4" s="26" t="s">
        <v>60</v>
      </c>
      <c r="D4" s="26" t="s">
        <v>61</v>
      </c>
      <c r="E4" s="27">
        <v>46001</v>
      </c>
      <c r="F4" s="26" t="s">
        <v>62</v>
      </c>
      <c r="G4" s="26" t="s">
        <v>63</v>
      </c>
      <c r="H4" s="26" t="s">
        <v>64</v>
      </c>
      <c r="I4" s="28" t="s">
        <v>65</v>
      </c>
      <c r="J4" s="26" t="s">
        <v>66</v>
      </c>
      <c r="K4" s="29" t="s">
        <v>67</v>
      </c>
      <c r="L4" s="29"/>
      <c r="M4" s="26" t="s">
        <v>68</v>
      </c>
      <c r="N4" s="30">
        <v>44</v>
      </c>
      <c r="O4" s="31">
        <v>800280.56</v>
      </c>
      <c r="P4" s="26" t="s">
        <v>69</v>
      </c>
      <c r="Q4" s="32" t="s">
        <v>71</v>
      </c>
      <c r="R4" s="33" t="s">
        <v>72</v>
      </c>
      <c r="S4" s="33" t="s">
        <v>72</v>
      </c>
      <c r="T4" s="26" t="s">
        <v>70</v>
      </c>
      <c r="U4" s="34">
        <v>6.64</v>
      </c>
      <c r="V4" s="35">
        <v>4</v>
      </c>
      <c r="W4" s="36">
        <v>256933</v>
      </c>
      <c r="X4" s="37"/>
      <c r="Y4" s="38">
        <v>132053.9</v>
      </c>
      <c r="Z4" s="7">
        <v>132053.9</v>
      </c>
      <c r="AA4" s="7"/>
      <c r="AB4" s="7" t="s">
        <v>73</v>
      </c>
      <c r="AC4" s="7">
        <f t="shared" ref="AC4" si="0">IF(AB4="EUR",$R$2,IF(AB4="USD",$R$1,1))</f>
        <v>1</v>
      </c>
      <c r="AD4" s="7">
        <f t="shared" ref="AD4" si="1">IF(X4=0,Z4*AC4,(1-X4)*Z4*AC4)</f>
        <v>132053.9</v>
      </c>
      <c r="AE4" s="12">
        <v>0.27395000000000003</v>
      </c>
      <c r="AF4" s="7">
        <f t="shared" ref="AF4" si="2">(AD4/(1-AE4))</f>
        <v>181879.89807864471</v>
      </c>
      <c r="AG4" s="7">
        <f t="shared" ref="AG4" si="3">AF4*V4</f>
        <v>727519.59231457883</v>
      </c>
      <c r="AH4" s="7">
        <f>1.1*ROUNDUP(AF4,1)+2.25</f>
        <v>200070.14</v>
      </c>
      <c r="AI4" s="7">
        <f t="shared" ref="AI4" si="4">AH4*V4</f>
        <v>800280.56</v>
      </c>
      <c r="AJ4" s="39">
        <f t="shared" ref="AJ4" si="5">AI4</f>
        <v>800280.56</v>
      </c>
      <c r="AK4" s="40">
        <f>IF(W4="","",IF(U4="","",AI4/U4))</f>
        <v>120524.18072289159</v>
      </c>
      <c r="AL4" s="40">
        <f>IF(V4=0,"",AM4/V4)</f>
        <v>200070.14</v>
      </c>
      <c r="AM4" s="39">
        <f>IF(W4="","",O4)</f>
        <v>800280.56</v>
      </c>
      <c r="AN4" s="41">
        <v>0</v>
      </c>
      <c r="AO4" s="7">
        <f t="shared" ref="AO4" si="6">AD4*V4</f>
        <v>528215.6</v>
      </c>
      <c r="AP4" s="7">
        <f t="shared" ref="AP4" si="7">AG4-AO4</f>
        <v>199303.99231457885</v>
      </c>
      <c r="AQ4" s="7" t="s">
        <v>74</v>
      </c>
      <c r="AR4" s="7" t="s">
        <v>73</v>
      </c>
      <c r="AS4" s="7" t="s">
        <v>75</v>
      </c>
      <c r="AT4" s="42" t="s">
        <v>76</v>
      </c>
      <c r="AU4" s="7" t="s">
        <v>77</v>
      </c>
      <c r="AV4" s="7">
        <v>151568.32000000001</v>
      </c>
      <c r="AW4" s="7">
        <v>0</v>
      </c>
      <c r="AX4" s="43">
        <v>0.2</v>
      </c>
      <c r="AY4" s="44">
        <f t="shared" ref="AY4" si="8">IF(AV4="","",(IF(AX4="-","-",IF(AV4=0,"",IF(AV4="-",(AW4*(1+AX4)*1.1),IF(AW4=0,(AV4*(1+AX4)*1.1),IF(AV4&gt;AW4,(AW4*(1+AX4)*1.1),(AV4*(1+AX4)*1.1))))))))</f>
        <v>200070.18240000002</v>
      </c>
      <c r="AZ4" s="26" t="s">
        <v>73</v>
      </c>
      <c r="BA4" s="45">
        <v>0.32400000000000001</v>
      </c>
      <c r="BB4" s="46">
        <v>2.7200000000000002E-3</v>
      </c>
      <c r="BC4" s="47"/>
    </row>
  </sheetData>
  <autoFilter ref="A3:BC3"/>
  <conditionalFormatting sqref="AH4">
    <cfRule type="cellIs" dxfId="0" priority="2" operator="greaterThanOrEqual">
      <formula>AY4</formula>
    </cfRule>
  </conditionalFormatting>
  <pageMargins left="0.75" right="0.75" top="1" bottom="1" header="0.5" footer="0.5"/>
  <pageSetup paperSize="9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расчеты 2025</vt:lpstr>
      <vt:lpstr>курс_EUR</vt:lpstr>
    </vt:vector>
  </TitlesOfParts>
  <Company>RPHARM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Luzgina, Marina</dc:creator>
  <cp:lastModifiedBy>Luzgina, Marina</cp:lastModifiedBy>
  <dcterms:created xsi:type="dcterms:W3CDTF">2025-12-03T12:38:36Z</dcterms:created>
  <dcterms:modified xsi:type="dcterms:W3CDTF">2025-12-04T08:49:05Z</dcterms:modified>
</cp:coreProperties>
</file>